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gualle\Desktop\ \ZZMAGGIE\LOTAIP\2023\10. OCTUBRE 23\"/>
    </mc:Choice>
  </mc:AlternateContent>
  <bookViews>
    <workbookView xWindow="0" yWindow="0" windowWidth="15510" windowHeight="12300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(remuneraci'!$A$1:$L$47</definedName>
  </definedNames>
  <calcPr calcId="162913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G4" i="2" l="1"/>
  <c r="I4" i="2"/>
  <c r="H4" i="2"/>
  <c r="L4" i="2" l="1"/>
  <c r="I24" i="2"/>
  <c r="H24" i="2"/>
  <c r="G24" i="2"/>
  <c r="I47" i="2"/>
  <c r="H47" i="2"/>
  <c r="I46" i="2"/>
  <c r="L46" i="2" s="1"/>
  <c r="I45" i="2"/>
  <c r="H45" i="2"/>
  <c r="L45" i="2" s="1"/>
  <c r="I44" i="2"/>
  <c r="H44" i="2"/>
  <c r="I43" i="2"/>
  <c r="H43" i="2"/>
  <c r="I42" i="2"/>
  <c r="H42" i="2"/>
  <c r="I41" i="2"/>
  <c r="H41" i="2"/>
  <c r="L41" i="2" s="1"/>
  <c r="I40" i="2"/>
  <c r="H40" i="2"/>
  <c r="I39" i="2"/>
  <c r="H39" i="2"/>
  <c r="L39" i="2" s="1"/>
  <c r="I38" i="2"/>
  <c r="H38" i="2"/>
  <c r="I37" i="2"/>
  <c r="H37" i="2"/>
  <c r="L37" i="2" s="1"/>
  <c r="I36" i="2"/>
  <c r="H36" i="2"/>
  <c r="I35" i="2"/>
  <c r="H35" i="2"/>
  <c r="I34" i="2"/>
  <c r="H34" i="2"/>
  <c r="I33" i="2"/>
  <c r="H33" i="2"/>
  <c r="I32" i="2"/>
  <c r="H32" i="2"/>
  <c r="I31" i="2"/>
  <c r="H31" i="2"/>
  <c r="L31" i="2" s="1"/>
  <c r="I30" i="2"/>
  <c r="H30" i="2"/>
  <c r="I29" i="2"/>
  <c r="H29" i="2"/>
  <c r="I28" i="2"/>
  <c r="H28" i="2"/>
  <c r="I27" i="2"/>
  <c r="H27" i="2"/>
  <c r="L27" i="2" s="1"/>
  <c r="I26" i="2"/>
  <c r="H26" i="2"/>
  <c r="I25" i="2"/>
  <c r="H25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L14" i="2" s="1"/>
  <c r="I13" i="2"/>
  <c r="H13" i="2"/>
  <c r="I12" i="2"/>
  <c r="H12" i="2"/>
  <c r="I11" i="2"/>
  <c r="H11" i="2"/>
  <c r="I10" i="2"/>
  <c r="L10" i="2" s="1"/>
  <c r="I9" i="2"/>
  <c r="H9" i="2"/>
  <c r="I8" i="2"/>
  <c r="H8" i="2"/>
  <c r="L8" i="2" s="1"/>
  <c r="I7" i="2"/>
  <c r="H7" i="2"/>
  <c r="I6" i="2"/>
  <c r="L6" i="2" s="1"/>
  <c r="I5" i="2"/>
  <c r="L5" i="2" s="1"/>
  <c r="I3" i="2"/>
  <c r="H3" i="2"/>
  <c r="L3" i="2" s="1"/>
  <c r="I2" i="2"/>
  <c r="H2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3" i="2"/>
  <c r="G2" i="2"/>
  <c r="L13" i="2" l="1"/>
  <c r="L19" i="2"/>
  <c r="L21" i="2"/>
  <c r="L23" i="2"/>
  <c r="L26" i="2"/>
  <c r="L30" i="2"/>
  <c r="L36" i="2"/>
  <c r="L42" i="2"/>
  <c r="L2" i="2"/>
  <c r="L20" i="2"/>
  <c r="L25" i="2"/>
  <c r="L40" i="2"/>
  <c r="L9" i="2"/>
  <c r="L17" i="2"/>
  <c r="L24" i="2"/>
  <c r="L34" i="2"/>
  <c r="L47" i="2"/>
  <c r="L29" i="2"/>
  <c r="L11" i="2"/>
  <c r="L16" i="2"/>
  <c r="L18" i="2"/>
  <c r="L28" i="2"/>
  <c r="L33" i="2"/>
  <c r="L35" i="2"/>
  <c r="L43" i="2"/>
  <c r="L12" i="2"/>
  <c r="L44" i="2"/>
  <c r="L7" i="2"/>
  <c r="L15" i="2"/>
  <c r="L22" i="2"/>
  <c r="L32" i="2"/>
  <c r="L38" i="2"/>
</calcChain>
</file>

<file path=xl/sharedStrings.xml><?xml version="1.0" encoding="utf-8"?>
<sst xmlns="http://schemas.openxmlformats.org/spreadsheetml/2006/main" count="196" uniqueCount="123">
  <si>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</si>
  <si>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</si>
  <si>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</si>
  <si>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</si>
  <si>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</si>
  <si>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</si>
  <si>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</si>
  <si>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</si>
  <si>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</si>
  <si>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</si>
  <si>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</si>
  <si>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</si>
  <si>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</si>
  <si>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</si>
  <si>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</si>
  <si>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</si>
  <si>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</si>
  <si>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</si>
  <si>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</si>
  <si>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</si>
  <si>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</si>
  <si>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</si>
  <si>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</si>
  <si>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</si>
  <si>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</si>
  <si>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</si>
  <si>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</si>
  <si>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</si>
  <si>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</si>
  <si>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</si>
  <si>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</si>
  <si>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</si>
  <si>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</si>
  <si>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</si>
  <si>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</si>
  <si>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</si>
  <si>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</si>
  <si>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DIRECCION ADMINISTRATIVA FINANCIERA / UNIDAD DE TALENTO HUMANO</t>
  </si>
  <si>
    <t>frodriguez@rpmr.gob.ec</t>
  </si>
  <si>
    <t xml:space="preserve">(02) 602-1600 EXTENSION 320 </t>
  </si>
  <si>
    <t>ANALISTA 2 DE REVISIÓN E INSCRIPCIÓN</t>
  </si>
  <si>
    <t>5.1.01.05.23</t>
  </si>
  <si>
    <t>ANALISTA 1 DE ATENCIÓN AL USUARIO</t>
  </si>
  <si>
    <t>5.1.01.05.47</t>
  </si>
  <si>
    <t>ASISTENTE DE INSCRIPCIONES</t>
  </si>
  <si>
    <t>5.1.01.05.14</t>
  </si>
  <si>
    <t>CHOFER</t>
  </si>
  <si>
    <t>5.1.01.06.05</t>
  </si>
  <si>
    <t>COORDINADOR DE INSCRIPCIONES</t>
  </si>
  <si>
    <t>5.1.05.10</t>
  </si>
  <si>
    <t>ANALISTA 1 DE TECNOLOGÍAS DE LA INFORMACIÓN</t>
  </si>
  <si>
    <t>5.1.01.05.39</t>
  </si>
  <si>
    <t>ANALISTA DE INSCRIPCIÓN Y CERTIFICACIÓN MERCANTIL</t>
  </si>
  <si>
    <t>CONTADOR GENERAL</t>
  </si>
  <si>
    <t>5.1.01.05.09</t>
  </si>
  <si>
    <t>COORDINADOR DE CERTIFICACIONES</t>
  </si>
  <si>
    <t>5.1.01.05.06</t>
  </si>
  <si>
    <t>5.1.01.05.29</t>
  </si>
  <si>
    <t>5.1.01.05.19</t>
  </si>
  <si>
    <t xml:space="preserve">ANALISTA DE PLANIFICACIÓN </t>
  </si>
  <si>
    <t>5.1.01.05.12</t>
  </si>
  <si>
    <t>ANALISTA 1 DE CONTABILIDAD</t>
  </si>
  <si>
    <t>5.1.01.05.51</t>
  </si>
  <si>
    <t>DIRECTOR ADMINISTRATIVO FINANCIERO</t>
  </si>
  <si>
    <t>5.1.01.05.03</t>
  </si>
  <si>
    <t xml:space="preserve">NJS </t>
  </si>
  <si>
    <t>5.1.01.05.33</t>
  </si>
  <si>
    <t>ANALISTA DE PRESUPUESTO</t>
  </si>
  <si>
    <t>5.1.01.05.11</t>
  </si>
  <si>
    <t>ASISTENTE 1 DE SERVICIO AL CLIENTE</t>
  </si>
  <si>
    <t>5.1.01.05.18</t>
  </si>
  <si>
    <t xml:space="preserve">ANALISTA 2 DE CERTIFICACIÓN </t>
  </si>
  <si>
    <t>5.1.01.05.25</t>
  </si>
  <si>
    <t>ASISTENTE 3 DE TALENTO HUMANO</t>
  </si>
  <si>
    <t>5.1.01.05.38</t>
  </si>
  <si>
    <t>REGISTRADOR DE LA PROPIEDAD Y MERCANTIL DEL CANTÓN RUMIÑAHUI (E )</t>
  </si>
  <si>
    <t>5.1.01.05.01</t>
  </si>
  <si>
    <t>NJS 2</t>
  </si>
  <si>
    <t>5.1.01.05.50</t>
  </si>
  <si>
    <t>ANALISTA 2 DE TALENTO HUMANO</t>
  </si>
  <si>
    <t>5.1.01.05.26</t>
  </si>
  <si>
    <t>ASISTENTE DE ATENCIÓN AL USUARIO</t>
  </si>
  <si>
    <t>TÉCNICO DE INFRAESTRUCTURA</t>
  </si>
  <si>
    <t>7.1.05.10</t>
  </si>
  <si>
    <t>5.1.01.05.27</t>
  </si>
  <si>
    <t>5.1.01.05.41</t>
  </si>
  <si>
    <t>COORDINADOR DE TECNOLOGÍA DE LA INFORMACIÓN Y COMUNICACIÓN</t>
  </si>
  <si>
    <t>5.1.01.05.10</t>
  </si>
  <si>
    <t xml:space="preserve">DIRECTOR DE ASESORÍA JURÍDICA </t>
  </si>
  <si>
    <t>5.1.01.05.04</t>
  </si>
  <si>
    <t xml:space="preserve">GUARDALMACÉN  </t>
  </si>
  <si>
    <t>ANALISTA DE SEGUIMIENTO, PLANES, PROGRAMAS Y PROYECTOS</t>
  </si>
  <si>
    <t>5.1.01.05.21</t>
  </si>
  <si>
    <t>AUXILIAR DE SERVICIOS</t>
  </si>
  <si>
    <t>5.1.01.06.01</t>
  </si>
  <si>
    <t>COORDINADOR DE CONSTRUCCIONES</t>
  </si>
  <si>
    <t>ANALISTA DE ARCHIVO REGISTRAL INSTITUCIONAL</t>
  </si>
  <si>
    <t>5.1.01.05.49</t>
  </si>
  <si>
    <t>ASISTENTE 2 DE INSCRIPCIÓN Y CERTIFICACIÓN DE DATOS</t>
  </si>
  <si>
    <t>5.1.01.05.37</t>
  </si>
  <si>
    <t>ANALISTA 3 DE TALENTO HUMANO</t>
  </si>
  <si>
    <t>5.1.01.05.08</t>
  </si>
  <si>
    <t>ASISTENTE DE INSCRIPCIÓN Y CERTIFICACIÓN MERCANTIL</t>
  </si>
  <si>
    <t>5.1.01.05.30</t>
  </si>
  <si>
    <t>INSCRIPTOR DE DATOS</t>
  </si>
  <si>
    <t>5.1.01.05.22</t>
  </si>
  <si>
    <t>ASISTENTE 1 DE LA DIRECCIÓN TÉCNICA DE REGISTRO DE DATOS</t>
  </si>
  <si>
    <t>5.1.01.05.15</t>
  </si>
  <si>
    <t xml:space="preserve">ASISTENTE DE TESORERÍA </t>
  </si>
  <si>
    <t>5.1.01.05.52</t>
  </si>
  <si>
    <t>ANALISTA 1 ADMINISTRATIVO</t>
  </si>
  <si>
    <t>5.1.01.05.34</t>
  </si>
  <si>
    <t>TESORERO</t>
  </si>
  <si>
    <t>5.1.01.05.48</t>
  </si>
  <si>
    <t xml:space="preserve">DIRECTOR TÉCNICO DE REGISTRO DE DATOS </t>
  </si>
  <si>
    <t>5.1.01.05.02</t>
  </si>
  <si>
    <t>5.1.01.05.17</t>
  </si>
  <si>
    <t>Registro de la Propiedad y Mercantil del cantón Rumiñahui</t>
  </si>
  <si>
    <t>5.1.01.05.13</t>
  </si>
  <si>
    <t>ANALISTA DE COMUNICACIÓN</t>
  </si>
  <si>
    <t>1.-SERVICIO CIVIL PÚBLICO (LOSEP)</t>
  </si>
  <si>
    <t>2.-CÓDIGO DE TRABAJO</t>
  </si>
  <si>
    <t>ING. FABIÁN ALEXANDER RODRIGUEZ BARRIONUEVO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</si>
</sst>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&quot;$&quot;\-#,##0.00"/>
  </numFmts>
  <fonts count="12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scheme val="maj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8" fontId="9" fillId="4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/>
    <xf numFmtId="8" fontId="11" fillId="4" borderId="2" xfId="0" applyNumberFormat="1" applyFont="1" applyFill="1" applyBorder="1" applyAlignment="1">
      <alignment horizontal="center" vertical="center"/>
    </xf>
    <xf numFmtId="8" fontId="9" fillId="5" borderId="2" xfId="0" applyNumberFormat="1" applyFont="1" applyFill="1" applyBorder="1" applyAlignment="1">
      <alignment horizontal="center" vertical="center"/>
    </xf>
    <xf numFmtId="8" fontId="11" fillId="6" borderId="2" xfId="0" applyNumberFormat="1" applyFont="1" applyFill="1" applyBorder="1" applyAlignment="1">
      <alignment horizontal="center" vertical="center"/>
    </xf>
    <xf numFmtId="8" fontId="9" fillId="6" borderId="2" xfId="0" applyNumberFormat="1" applyFont="1" applyFill="1" applyBorder="1" applyAlignment="1">
      <alignment horizontal="center" vertical="center"/>
    </xf>
    <xf numFmtId="8" fontId="11" fillId="7" borderId="2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rodriguez@rpmr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4"/>
  <sheetViews>
    <sheetView tabSelected="1" workbookViewId="0">
      <selection activeCell="C55" sqref="C55"/>
    </sheetView>
  </sheetViews>
  <sheetFormatPr baseColWidth="10" defaultColWidth="14.42578125" defaultRowHeight="15" customHeight="1" x14ac:dyDescent="0.25"/>
  <cols>
    <col min="1" max="1" width="13" bestFit="1" customWidth="1"/>
    <col min="2" max="2" width="50.42578125" style="15" customWidth="1"/>
    <col min="3" max="3" width="35.7109375" customWidth="1"/>
    <col min="4" max="4" width="19.85546875" bestFit="1" customWidth="1"/>
    <col min="5" max="5" width="27.42578125" bestFit="1" customWidth="1"/>
    <col min="6" max="6" width="24.140625" bestFit="1" customWidth="1"/>
    <col min="7" max="7" width="17.5703125" bestFit="1" customWidth="1"/>
    <col min="8" max="8" width="16.28515625" bestFit="1" customWidth="1"/>
    <col min="9" max="9" width="15.140625" bestFit="1" customWidth="1"/>
    <col min="10" max="10" width="20.28515625" customWidth="1"/>
    <col min="11" max="11" width="15" bestFit="1" customWidth="1"/>
    <col min="12" max="12" width="14.5703125" bestFit="1" customWidth="1"/>
    <col min="13" max="24" width="10" customWidth="1"/>
  </cols>
  <sheetData>
    <row r="1" spans="1:24" ht="45" customHeight="1" x14ac:dyDescent="0.25">
      <c r="A1" s="3" t="s">
        <v>0</v>
      </c>
      <c r="B1" s="16" t="s">
        <v>1</v>
      </c>
      <c r="C1" s="17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26" customFormat="1" ht="24.75" customHeight="1" x14ac:dyDescent="0.2">
      <c r="A2" s="19">
        <v>1</v>
      </c>
      <c r="B2" s="20" t="s">
        <v>40</v>
      </c>
      <c r="C2" s="21" t="s">
        <v>120</v>
      </c>
      <c r="D2" s="22" t="s">
        <v>41</v>
      </c>
      <c r="E2" s="23">
        <v>11</v>
      </c>
      <c r="F2" s="24">
        <v>1212</v>
      </c>
      <c r="G2" s="24">
        <f>+F2*12</f>
        <v>14544</v>
      </c>
      <c r="H2" s="24">
        <f>+F2/12*1</f>
        <v>101</v>
      </c>
      <c r="I2" s="24">
        <f>ROUND(450/12*1,2)</f>
        <v>37.5</v>
      </c>
      <c r="J2" s="24">
        <v>0</v>
      </c>
      <c r="K2" s="24">
        <v>0</v>
      </c>
      <c r="L2" s="24">
        <f>+F2+H2+I2+J2+K2</f>
        <v>1350.5</v>
      </c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26" customFormat="1" ht="24.75" customHeight="1" x14ac:dyDescent="0.2">
      <c r="A3" s="19">
        <v>2</v>
      </c>
      <c r="B3" s="20" t="s">
        <v>42</v>
      </c>
      <c r="C3" s="21" t="s">
        <v>120</v>
      </c>
      <c r="D3" s="22" t="s">
        <v>43</v>
      </c>
      <c r="E3" s="23">
        <v>9</v>
      </c>
      <c r="F3" s="27">
        <v>986</v>
      </c>
      <c r="G3" s="24">
        <f>+F3*12</f>
        <v>11832</v>
      </c>
      <c r="H3" s="24">
        <f t="shared" ref="H3:H47" si="0">+F3/12*1</f>
        <v>82.166666666666671</v>
      </c>
      <c r="I3" s="24">
        <f t="shared" ref="I3:I47" si="1">ROUND(450/12*1,2)</f>
        <v>37.5</v>
      </c>
      <c r="J3" s="24">
        <v>0</v>
      </c>
      <c r="K3" s="24">
        <v>0</v>
      </c>
      <c r="L3" s="24">
        <f t="shared" ref="L3:L47" si="2">+F3+H3+I3+J3+K3</f>
        <v>1105.6666666666667</v>
      </c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26" customFormat="1" ht="24.75" customHeight="1" x14ac:dyDescent="0.2">
      <c r="A4" s="19">
        <v>3</v>
      </c>
      <c r="B4" s="20" t="s">
        <v>96</v>
      </c>
      <c r="C4" s="21" t="s">
        <v>120</v>
      </c>
      <c r="D4" s="22" t="s">
        <v>97</v>
      </c>
      <c r="E4" s="23">
        <v>11</v>
      </c>
      <c r="F4" s="27">
        <v>1212</v>
      </c>
      <c r="G4" s="24">
        <f>+F4*3</f>
        <v>3636</v>
      </c>
      <c r="H4" s="24">
        <f t="shared" ref="H4" si="3">+F4/12*1</f>
        <v>101</v>
      </c>
      <c r="I4" s="24">
        <f t="shared" si="1"/>
        <v>37.5</v>
      </c>
      <c r="J4" s="24">
        <v>0</v>
      </c>
      <c r="K4" s="24">
        <v>0</v>
      </c>
      <c r="L4" s="24">
        <f t="shared" ref="L4" si="4">+F4+H4+I4+J4+K4</f>
        <v>1350.5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26" customFormat="1" ht="24.75" customHeight="1" x14ac:dyDescent="0.2">
      <c r="A5" s="19">
        <v>4</v>
      </c>
      <c r="B5" s="20" t="s">
        <v>44</v>
      </c>
      <c r="C5" s="21" t="s">
        <v>120</v>
      </c>
      <c r="D5" s="22" t="s">
        <v>45</v>
      </c>
      <c r="E5" s="23">
        <v>8</v>
      </c>
      <c r="F5" s="27">
        <v>901</v>
      </c>
      <c r="G5" s="24">
        <f>+F5*12</f>
        <v>10812</v>
      </c>
      <c r="H5" s="24">
        <v>135.36000000000001</v>
      </c>
      <c r="I5" s="24">
        <f t="shared" si="1"/>
        <v>37.5</v>
      </c>
      <c r="J5" s="24">
        <v>0</v>
      </c>
      <c r="K5" s="24">
        <v>0</v>
      </c>
      <c r="L5" s="24">
        <f t="shared" si="2"/>
        <v>1073.8600000000001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</row>
    <row r="6" spans="1:24" s="26" customFormat="1" ht="24.75" customHeight="1" x14ac:dyDescent="0.2">
      <c r="A6" s="19">
        <v>5</v>
      </c>
      <c r="B6" s="20" t="s">
        <v>46</v>
      </c>
      <c r="C6" s="21" t="s">
        <v>121</v>
      </c>
      <c r="D6" s="22" t="s">
        <v>47</v>
      </c>
      <c r="E6" s="23">
        <v>2</v>
      </c>
      <c r="F6" s="24">
        <v>553</v>
      </c>
      <c r="G6" s="24">
        <f>+F6*12</f>
        <v>6636</v>
      </c>
      <c r="H6" s="24">
        <v>46.08</v>
      </c>
      <c r="I6" s="24">
        <f t="shared" si="1"/>
        <v>37.5</v>
      </c>
      <c r="J6" s="24">
        <v>16.34</v>
      </c>
      <c r="K6" s="24">
        <v>0</v>
      </c>
      <c r="L6" s="24">
        <f t="shared" si="2"/>
        <v>652.92000000000007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s="26" customFormat="1" ht="24.75" customHeight="1" x14ac:dyDescent="0.2">
      <c r="A7" s="19">
        <v>6</v>
      </c>
      <c r="B7" s="20" t="s">
        <v>48</v>
      </c>
      <c r="C7" s="21" t="s">
        <v>120</v>
      </c>
      <c r="D7" s="22" t="s">
        <v>49</v>
      </c>
      <c r="E7" s="23">
        <v>13</v>
      </c>
      <c r="F7" s="24">
        <v>1676</v>
      </c>
      <c r="G7" s="24">
        <f>+F7*5</f>
        <v>8380</v>
      </c>
      <c r="H7" s="24">
        <f>+F7/12*1</f>
        <v>139.66666666666666</v>
      </c>
      <c r="I7" s="24">
        <f t="shared" si="1"/>
        <v>37.5</v>
      </c>
      <c r="J7" s="24">
        <v>0</v>
      </c>
      <c r="K7" s="24">
        <v>0</v>
      </c>
      <c r="L7" s="24">
        <f>+F7+H7+I7+J7+K7</f>
        <v>1853.1666666666667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s="26" customFormat="1" ht="24.75" customHeight="1" x14ac:dyDescent="0.2">
      <c r="A8" s="19">
        <v>7</v>
      </c>
      <c r="B8" s="20" t="s">
        <v>50</v>
      </c>
      <c r="C8" s="21" t="s">
        <v>120</v>
      </c>
      <c r="D8" s="22" t="s">
        <v>51</v>
      </c>
      <c r="E8" s="23">
        <v>11</v>
      </c>
      <c r="F8" s="28">
        <v>1212</v>
      </c>
      <c r="G8" s="24">
        <f>+F8*12</f>
        <v>14544</v>
      </c>
      <c r="H8" s="24">
        <f>+F8/12*1</f>
        <v>101</v>
      </c>
      <c r="I8" s="24">
        <f t="shared" si="1"/>
        <v>37.5</v>
      </c>
      <c r="J8" s="24">
        <v>0</v>
      </c>
      <c r="K8" s="24">
        <v>0</v>
      </c>
      <c r="L8" s="24">
        <f t="shared" si="2"/>
        <v>1350.5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s="26" customFormat="1" ht="24.75" customHeight="1" x14ac:dyDescent="0.2">
      <c r="A9" s="19">
        <v>8</v>
      </c>
      <c r="B9" s="20" t="s">
        <v>52</v>
      </c>
      <c r="C9" s="21" t="s">
        <v>120</v>
      </c>
      <c r="D9" s="22" t="s">
        <v>49</v>
      </c>
      <c r="E9" s="23">
        <v>11</v>
      </c>
      <c r="F9" s="28">
        <v>1212</v>
      </c>
      <c r="G9" s="24">
        <f>+F9*6</f>
        <v>7272</v>
      </c>
      <c r="H9" s="24">
        <f>+F9/12*1</f>
        <v>101</v>
      </c>
      <c r="I9" s="24">
        <f t="shared" si="1"/>
        <v>37.5</v>
      </c>
      <c r="J9" s="24">
        <v>0</v>
      </c>
      <c r="K9" s="24">
        <v>0</v>
      </c>
      <c r="L9" s="24">
        <f>+F9+H9+I9+J9+K9</f>
        <v>1350.5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s="26" customFormat="1" ht="24.75" customHeight="1" x14ac:dyDescent="0.2">
      <c r="A10" s="19">
        <v>9</v>
      </c>
      <c r="B10" s="20" t="s">
        <v>53</v>
      </c>
      <c r="C10" s="21" t="s">
        <v>120</v>
      </c>
      <c r="D10" s="22" t="s">
        <v>54</v>
      </c>
      <c r="E10" s="23">
        <v>13</v>
      </c>
      <c r="F10" s="27">
        <v>1676</v>
      </c>
      <c r="G10" s="24">
        <f t="shared" ref="G10:G47" si="5">+F10*12</f>
        <v>20112</v>
      </c>
      <c r="H10" s="24">
        <v>139.66</v>
      </c>
      <c r="I10" s="24">
        <f t="shared" si="1"/>
        <v>37.5</v>
      </c>
      <c r="J10" s="24">
        <v>0</v>
      </c>
      <c r="K10" s="24">
        <v>0</v>
      </c>
      <c r="L10" s="24">
        <f t="shared" si="2"/>
        <v>1853.16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s="26" customFormat="1" ht="24.75" customHeight="1" x14ac:dyDescent="0.2">
      <c r="A11" s="19">
        <v>10</v>
      </c>
      <c r="B11" s="20" t="s">
        <v>55</v>
      </c>
      <c r="C11" s="21" t="s">
        <v>120</v>
      </c>
      <c r="D11" s="22" t="s">
        <v>56</v>
      </c>
      <c r="E11" s="23">
        <v>13</v>
      </c>
      <c r="F11" s="27">
        <v>1676</v>
      </c>
      <c r="G11" s="24">
        <f t="shared" si="5"/>
        <v>20112</v>
      </c>
      <c r="H11" s="24">
        <f t="shared" si="0"/>
        <v>139.66666666666666</v>
      </c>
      <c r="I11" s="24">
        <f t="shared" si="1"/>
        <v>37.5</v>
      </c>
      <c r="J11" s="24">
        <v>0</v>
      </c>
      <c r="K11" s="24">
        <v>0</v>
      </c>
      <c r="L11" s="24">
        <f t="shared" si="2"/>
        <v>1853.1666666666667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s="26" customFormat="1" ht="24.75" customHeight="1" x14ac:dyDescent="0.2">
      <c r="A12" s="19">
        <v>11</v>
      </c>
      <c r="B12" s="20" t="s">
        <v>40</v>
      </c>
      <c r="C12" s="21" t="s">
        <v>120</v>
      </c>
      <c r="D12" s="22" t="s">
        <v>57</v>
      </c>
      <c r="E12" s="23">
        <v>11</v>
      </c>
      <c r="F12" s="24">
        <v>1212</v>
      </c>
      <c r="G12" s="24">
        <f t="shared" si="5"/>
        <v>14544</v>
      </c>
      <c r="H12" s="24">
        <f t="shared" si="0"/>
        <v>101</v>
      </c>
      <c r="I12" s="24">
        <f t="shared" si="1"/>
        <v>37.5</v>
      </c>
      <c r="J12" s="24">
        <v>0</v>
      </c>
      <c r="K12" s="24">
        <v>0</v>
      </c>
      <c r="L12" s="24">
        <f t="shared" si="2"/>
        <v>1350.5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s="26" customFormat="1" ht="24.75" customHeight="1" x14ac:dyDescent="0.2">
      <c r="A13" s="19">
        <v>12</v>
      </c>
      <c r="B13" s="20" t="s">
        <v>40</v>
      </c>
      <c r="C13" s="21" t="s">
        <v>120</v>
      </c>
      <c r="D13" s="22" t="s">
        <v>58</v>
      </c>
      <c r="E13" s="23">
        <v>11</v>
      </c>
      <c r="F13" s="24">
        <v>1212</v>
      </c>
      <c r="G13" s="24">
        <f t="shared" si="5"/>
        <v>14544</v>
      </c>
      <c r="H13" s="24">
        <f t="shared" si="0"/>
        <v>101</v>
      </c>
      <c r="I13" s="24">
        <f t="shared" si="1"/>
        <v>37.5</v>
      </c>
      <c r="J13" s="24">
        <v>0</v>
      </c>
      <c r="K13" s="24">
        <v>0</v>
      </c>
      <c r="L13" s="24">
        <f t="shared" si="2"/>
        <v>1350.5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26" customFormat="1" ht="24.75" customHeight="1" x14ac:dyDescent="0.2">
      <c r="A14" s="19">
        <v>13</v>
      </c>
      <c r="B14" s="20" t="s">
        <v>59</v>
      </c>
      <c r="C14" s="21" t="s">
        <v>120</v>
      </c>
      <c r="D14" s="22" t="s">
        <v>60</v>
      </c>
      <c r="E14" s="23">
        <v>11</v>
      </c>
      <c r="F14" s="27">
        <v>1212</v>
      </c>
      <c r="G14" s="24">
        <f t="shared" si="5"/>
        <v>14544</v>
      </c>
      <c r="H14" s="24">
        <f t="shared" si="0"/>
        <v>101</v>
      </c>
      <c r="I14" s="24">
        <f t="shared" si="1"/>
        <v>37.5</v>
      </c>
      <c r="J14" s="24">
        <v>0</v>
      </c>
      <c r="K14" s="24">
        <v>0</v>
      </c>
      <c r="L14" s="24">
        <f t="shared" si="2"/>
        <v>1350.5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26" customFormat="1" ht="24.75" customHeight="1" x14ac:dyDescent="0.2">
      <c r="A15" s="19">
        <v>14</v>
      </c>
      <c r="B15" s="20" t="s">
        <v>61</v>
      </c>
      <c r="C15" s="21" t="s">
        <v>120</v>
      </c>
      <c r="D15" s="22" t="s">
        <v>62</v>
      </c>
      <c r="E15" s="23">
        <v>9</v>
      </c>
      <c r="F15" s="29">
        <v>986</v>
      </c>
      <c r="G15" s="24">
        <f>+F15*12</f>
        <v>11832</v>
      </c>
      <c r="H15" s="24">
        <f>+F15/12*1</f>
        <v>82.166666666666671</v>
      </c>
      <c r="I15" s="24">
        <f t="shared" si="1"/>
        <v>37.5</v>
      </c>
      <c r="J15" s="24">
        <v>0</v>
      </c>
      <c r="K15" s="24">
        <v>0</v>
      </c>
      <c r="L15" s="24">
        <f>+F15+H15+I15+J15+K15</f>
        <v>1105.6666666666667</v>
      </c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26" customFormat="1" ht="24.75" customHeight="1" x14ac:dyDescent="0.2">
      <c r="A16" s="19">
        <v>15</v>
      </c>
      <c r="B16" s="20" t="s">
        <v>63</v>
      </c>
      <c r="C16" s="21" t="s">
        <v>120</v>
      </c>
      <c r="D16" s="22" t="s">
        <v>64</v>
      </c>
      <c r="E16" s="23" t="s">
        <v>65</v>
      </c>
      <c r="F16" s="29">
        <v>1900</v>
      </c>
      <c r="G16" s="24">
        <f>+F16*6</f>
        <v>11400</v>
      </c>
      <c r="H16" s="24">
        <f t="shared" si="0"/>
        <v>158.33333333333334</v>
      </c>
      <c r="I16" s="24">
        <f t="shared" si="1"/>
        <v>37.5</v>
      </c>
      <c r="J16" s="24">
        <v>0</v>
      </c>
      <c r="K16" s="24">
        <v>0</v>
      </c>
      <c r="L16" s="24">
        <f>+F16+H16+I16+J16+K16</f>
        <v>2095.8333333333335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s="26" customFormat="1" ht="24.75" customHeight="1" x14ac:dyDescent="0.2">
      <c r="A17" s="19">
        <v>16</v>
      </c>
      <c r="B17" s="20" t="s">
        <v>44</v>
      </c>
      <c r="C17" s="21" t="s">
        <v>120</v>
      </c>
      <c r="D17" s="22" t="s">
        <v>66</v>
      </c>
      <c r="E17" s="23">
        <v>8</v>
      </c>
      <c r="F17" s="24">
        <v>901</v>
      </c>
      <c r="G17" s="24">
        <f t="shared" si="5"/>
        <v>10812</v>
      </c>
      <c r="H17" s="24">
        <f t="shared" si="0"/>
        <v>75.083333333333329</v>
      </c>
      <c r="I17" s="24">
        <f t="shared" si="1"/>
        <v>37.5</v>
      </c>
      <c r="J17" s="24">
        <v>0</v>
      </c>
      <c r="K17" s="24">
        <v>0</v>
      </c>
      <c r="L17" s="24">
        <f t="shared" si="2"/>
        <v>1013.5833333333334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s="26" customFormat="1" ht="24.75" customHeight="1" x14ac:dyDescent="0.2">
      <c r="A18" s="19">
        <v>17</v>
      </c>
      <c r="B18" s="20" t="s">
        <v>67</v>
      </c>
      <c r="C18" s="21" t="s">
        <v>120</v>
      </c>
      <c r="D18" s="22" t="s">
        <v>68</v>
      </c>
      <c r="E18" s="23">
        <v>11</v>
      </c>
      <c r="F18" s="27">
        <v>1212</v>
      </c>
      <c r="G18" s="24">
        <f t="shared" si="5"/>
        <v>14544</v>
      </c>
      <c r="H18" s="24">
        <f t="shared" si="0"/>
        <v>101</v>
      </c>
      <c r="I18" s="24">
        <f t="shared" si="1"/>
        <v>37.5</v>
      </c>
      <c r="J18" s="24">
        <v>0</v>
      </c>
      <c r="K18" s="24">
        <v>0</v>
      </c>
      <c r="L18" s="24">
        <f t="shared" si="2"/>
        <v>1350.5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s="26" customFormat="1" ht="24.75" customHeight="1" x14ac:dyDescent="0.2">
      <c r="A19" s="19">
        <v>18</v>
      </c>
      <c r="B19" s="20" t="s">
        <v>69</v>
      </c>
      <c r="C19" s="21" t="s">
        <v>120</v>
      </c>
      <c r="D19" s="22" t="s">
        <v>70</v>
      </c>
      <c r="E19" s="23">
        <v>7</v>
      </c>
      <c r="F19" s="27">
        <v>817</v>
      </c>
      <c r="G19" s="24">
        <f>+F19*12</f>
        <v>9804</v>
      </c>
      <c r="H19" s="24">
        <f>+F19/12*1</f>
        <v>68.083333333333329</v>
      </c>
      <c r="I19" s="24">
        <f t="shared" si="1"/>
        <v>37.5</v>
      </c>
      <c r="J19" s="24">
        <v>0</v>
      </c>
      <c r="K19" s="24">
        <v>0</v>
      </c>
      <c r="L19" s="24">
        <f>+F19+H19+I19+J19+K19</f>
        <v>922.58333333333337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s="26" customFormat="1" ht="24.75" customHeight="1" x14ac:dyDescent="0.2">
      <c r="A20" s="19">
        <v>19</v>
      </c>
      <c r="B20" s="20" t="s">
        <v>71</v>
      </c>
      <c r="C20" s="21" t="s">
        <v>120</v>
      </c>
      <c r="D20" s="22" t="s">
        <v>72</v>
      </c>
      <c r="E20" s="23">
        <v>11</v>
      </c>
      <c r="F20" s="27">
        <v>1212</v>
      </c>
      <c r="G20" s="24">
        <f t="shared" si="5"/>
        <v>14544</v>
      </c>
      <c r="H20" s="24">
        <f t="shared" si="0"/>
        <v>101</v>
      </c>
      <c r="I20" s="24">
        <f t="shared" si="1"/>
        <v>37.5</v>
      </c>
      <c r="J20" s="24">
        <v>0</v>
      </c>
      <c r="K20" s="24">
        <v>0</v>
      </c>
      <c r="L20" s="24">
        <f t="shared" si="2"/>
        <v>1350.5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s="26" customFormat="1" ht="24.75" customHeight="1" x14ac:dyDescent="0.2">
      <c r="A21" s="19">
        <v>20</v>
      </c>
      <c r="B21" s="20" t="s">
        <v>73</v>
      </c>
      <c r="C21" s="21" t="s">
        <v>120</v>
      </c>
      <c r="D21" s="22" t="s">
        <v>74</v>
      </c>
      <c r="E21" s="23">
        <v>9</v>
      </c>
      <c r="F21" s="24">
        <v>986</v>
      </c>
      <c r="G21" s="24">
        <f t="shared" si="5"/>
        <v>11832</v>
      </c>
      <c r="H21" s="24">
        <f t="shared" si="0"/>
        <v>82.166666666666671</v>
      </c>
      <c r="I21" s="24">
        <f t="shared" si="1"/>
        <v>37.5</v>
      </c>
      <c r="J21" s="24">
        <v>0</v>
      </c>
      <c r="K21" s="24">
        <v>0</v>
      </c>
      <c r="L21" s="24">
        <f t="shared" si="2"/>
        <v>1105.6666666666667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s="26" customFormat="1" ht="24.75" customHeight="1" x14ac:dyDescent="0.2">
      <c r="A22" s="19">
        <v>21</v>
      </c>
      <c r="B22" s="20" t="s">
        <v>75</v>
      </c>
      <c r="C22" s="21" t="s">
        <v>120</v>
      </c>
      <c r="D22" s="22" t="s">
        <v>76</v>
      </c>
      <c r="E22" s="23" t="s">
        <v>77</v>
      </c>
      <c r="F22" s="30">
        <v>2368</v>
      </c>
      <c r="G22" s="24">
        <f>+F22*7</f>
        <v>16576</v>
      </c>
      <c r="H22" s="24">
        <f>+F22/12*1</f>
        <v>197.33333333333334</v>
      </c>
      <c r="I22" s="24">
        <f t="shared" si="1"/>
        <v>37.5</v>
      </c>
      <c r="J22" s="24">
        <v>0</v>
      </c>
      <c r="K22" s="24">
        <v>0</v>
      </c>
      <c r="L22" s="24">
        <f>+F22+H22+I22+J22+K22</f>
        <v>2602.8333333333335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s="26" customFormat="1" ht="24.75" customHeight="1" x14ac:dyDescent="0.2">
      <c r="A23" s="19">
        <v>22</v>
      </c>
      <c r="B23" s="20" t="s">
        <v>71</v>
      </c>
      <c r="C23" s="21" t="s">
        <v>120</v>
      </c>
      <c r="D23" s="22" t="s">
        <v>78</v>
      </c>
      <c r="E23" s="23">
        <v>11</v>
      </c>
      <c r="F23" s="27">
        <v>1212</v>
      </c>
      <c r="G23" s="24">
        <f t="shared" si="5"/>
        <v>14544</v>
      </c>
      <c r="H23" s="24">
        <f t="shared" si="0"/>
        <v>101</v>
      </c>
      <c r="I23" s="24">
        <f t="shared" si="1"/>
        <v>37.5</v>
      </c>
      <c r="J23" s="24">
        <v>0</v>
      </c>
      <c r="K23" s="24">
        <v>0</v>
      </c>
      <c r="L23" s="24">
        <f t="shared" si="2"/>
        <v>1350.5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s="26" customFormat="1" ht="24.75" customHeight="1" x14ac:dyDescent="0.2">
      <c r="A24" s="19">
        <v>23</v>
      </c>
      <c r="B24" s="20" t="s">
        <v>79</v>
      </c>
      <c r="C24" s="21" t="s">
        <v>120</v>
      </c>
      <c r="D24" s="22" t="s">
        <v>49</v>
      </c>
      <c r="E24" s="23">
        <v>11</v>
      </c>
      <c r="F24" s="27">
        <v>1212</v>
      </c>
      <c r="G24" s="24">
        <f>+F24*4</f>
        <v>4848</v>
      </c>
      <c r="H24" s="24">
        <f t="shared" ref="H24" si="6">+F24/12*1</f>
        <v>101</v>
      </c>
      <c r="I24" s="24">
        <f t="shared" si="1"/>
        <v>37.5</v>
      </c>
      <c r="J24" s="24">
        <v>0</v>
      </c>
      <c r="K24" s="24">
        <v>0</v>
      </c>
      <c r="L24" s="24">
        <f t="shared" ref="L24" si="7">+F24+H24+I24+J24+K24</f>
        <v>1350.5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s="26" customFormat="1" ht="24.75" customHeight="1" x14ac:dyDescent="0.2">
      <c r="A25" s="19">
        <v>24</v>
      </c>
      <c r="B25" s="20" t="s">
        <v>71</v>
      </c>
      <c r="C25" s="21" t="s">
        <v>120</v>
      </c>
      <c r="D25" s="22" t="s">
        <v>80</v>
      </c>
      <c r="E25" s="23">
        <v>11</v>
      </c>
      <c r="F25" s="27">
        <v>1212</v>
      </c>
      <c r="G25" s="24">
        <f t="shared" si="5"/>
        <v>14544</v>
      </c>
      <c r="H25" s="24">
        <f t="shared" si="0"/>
        <v>101</v>
      </c>
      <c r="I25" s="24">
        <f t="shared" si="1"/>
        <v>37.5</v>
      </c>
      <c r="J25" s="24">
        <v>0</v>
      </c>
      <c r="K25" s="24">
        <v>0</v>
      </c>
      <c r="L25" s="24">
        <f t="shared" si="2"/>
        <v>1350.5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s="26" customFormat="1" ht="24.75" customHeight="1" x14ac:dyDescent="0.2">
      <c r="A26" s="19">
        <v>25</v>
      </c>
      <c r="B26" s="20" t="s">
        <v>119</v>
      </c>
      <c r="C26" s="21" t="s">
        <v>120</v>
      </c>
      <c r="D26" s="22" t="s">
        <v>118</v>
      </c>
      <c r="E26" s="23">
        <v>9</v>
      </c>
      <c r="F26" s="24">
        <v>986</v>
      </c>
      <c r="G26" s="24">
        <f t="shared" si="5"/>
        <v>11832</v>
      </c>
      <c r="H26" s="24">
        <f t="shared" si="0"/>
        <v>82.166666666666671</v>
      </c>
      <c r="I26" s="24">
        <f t="shared" si="1"/>
        <v>37.5</v>
      </c>
      <c r="J26" s="24">
        <v>0</v>
      </c>
      <c r="K26" s="24">
        <v>0</v>
      </c>
      <c r="L26" s="24">
        <f t="shared" si="2"/>
        <v>1105.6666666666667</v>
      </c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s="26" customFormat="1" ht="24.75" customHeight="1" x14ac:dyDescent="0.2">
      <c r="A27" s="19">
        <v>26</v>
      </c>
      <c r="B27" s="20" t="s">
        <v>82</v>
      </c>
      <c r="C27" s="21" t="s">
        <v>120</v>
      </c>
      <c r="D27" s="22" t="s">
        <v>83</v>
      </c>
      <c r="E27" s="23">
        <v>13</v>
      </c>
      <c r="F27" s="28">
        <v>1676</v>
      </c>
      <c r="G27" s="24">
        <f>+F27*5</f>
        <v>8380</v>
      </c>
      <c r="H27" s="24">
        <f>+F27/12*1</f>
        <v>139.66666666666666</v>
      </c>
      <c r="I27" s="24">
        <f t="shared" si="1"/>
        <v>37.5</v>
      </c>
      <c r="J27" s="24">
        <v>0</v>
      </c>
      <c r="K27" s="24">
        <v>0</v>
      </c>
      <c r="L27" s="24">
        <f t="shared" si="2"/>
        <v>1853.1666666666667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s="26" customFormat="1" ht="24.75" customHeight="1" x14ac:dyDescent="0.2">
      <c r="A28" s="19">
        <v>27</v>
      </c>
      <c r="B28" s="20" t="s">
        <v>71</v>
      </c>
      <c r="C28" s="21" t="s">
        <v>120</v>
      </c>
      <c r="D28" s="22" t="s">
        <v>84</v>
      </c>
      <c r="E28" s="23">
        <v>11</v>
      </c>
      <c r="F28" s="27">
        <v>1212</v>
      </c>
      <c r="G28" s="24">
        <f t="shared" si="5"/>
        <v>14544</v>
      </c>
      <c r="H28" s="24">
        <f t="shared" si="0"/>
        <v>101</v>
      </c>
      <c r="I28" s="24">
        <f t="shared" si="1"/>
        <v>37.5</v>
      </c>
      <c r="J28" s="24">
        <v>0</v>
      </c>
      <c r="K28" s="24">
        <v>0</v>
      </c>
      <c r="L28" s="24">
        <f>+F28+H28+I28+J28+K28</f>
        <v>1350.5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s="26" customFormat="1" ht="24.75" customHeight="1" x14ac:dyDescent="0.2">
      <c r="A29" s="19">
        <v>28</v>
      </c>
      <c r="B29" s="20" t="s">
        <v>40</v>
      </c>
      <c r="C29" s="21" t="s">
        <v>120</v>
      </c>
      <c r="D29" s="22" t="s">
        <v>85</v>
      </c>
      <c r="E29" s="23">
        <v>11</v>
      </c>
      <c r="F29" s="24">
        <v>1212</v>
      </c>
      <c r="G29" s="24">
        <f t="shared" si="5"/>
        <v>14544</v>
      </c>
      <c r="H29" s="24">
        <f t="shared" si="0"/>
        <v>101</v>
      </c>
      <c r="I29" s="24">
        <f t="shared" si="1"/>
        <v>37.5</v>
      </c>
      <c r="J29" s="24">
        <v>0</v>
      </c>
      <c r="K29" s="24">
        <v>0</v>
      </c>
      <c r="L29" s="24">
        <f t="shared" si="2"/>
        <v>1350.5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s="26" customFormat="1" ht="24.75" customHeight="1" x14ac:dyDescent="0.2">
      <c r="A30" s="19">
        <v>29</v>
      </c>
      <c r="B30" s="20" t="s">
        <v>86</v>
      </c>
      <c r="C30" s="21" t="s">
        <v>120</v>
      </c>
      <c r="D30" s="22" t="s">
        <v>87</v>
      </c>
      <c r="E30" s="23">
        <v>13</v>
      </c>
      <c r="F30" s="28">
        <v>1676</v>
      </c>
      <c r="G30" s="24">
        <f t="shared" si="5"/>
        <v>20112</v>
      </c>
      <c r="H30" s="24">
        <f t="shared" si="0"/>
        <v>139.66666666666666</v>
      </c>
      <c r="I30" s="24">
        <f t="shared" si="1"/>
        <v>37.5</v>
      </c>
      <c r="J30" s="24">
        <v>0</v>
      </c>
      <c r="K30" s="24">
        <v>0</v>
      </c>
      <c r="L30" s="24">
        <f t="shared" si="2"/>
        <v>1853.1666666666667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s="26" customFormat="1" ht="24.75" customHeight="1" x14ac:dyDescent="0.2">
      <c r="A31" s="19">
        <v>30</v>
      </c>
      <c r="B31" s="20" t="s">
        <v>88</v>
      </c>
      <c r="C31" s="21" t="s">
        <v>120</v>
      </c>
      <c r="D31" s="22" t="s">
        <v>89</v>
      </c>
      <c r="E31" s="23" t="s">
        <v>65</v>
      </c>
      <c r="F31" s="31">
        <v>1900</v>
      </c>
      <c r="G31" s="24">
        <f>+F31*7</f>
        <v>13300</v>
      </c>
      <c r="H31" s="24">
        <f>+F31/12*1</f>
        <v>158.33333333333334</v>
      </c>
      <c r="I31" s="24">
        <f t="shared" si="1"/>
        <v>37.5</v>
      </c>
      <c r="J31" s="24">
        <v>0</v>
      </c>
      <c r="K31" s="24">
        <v>0</v>
      </c>
      <c r="L31" s="24">
        <f>+F31+H31+I31+J31+K31</f>
        <v>2095.8333333333335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s="26" customFormat="1" ht="24.75" customHeight="1" x14ac:dyDescent="0.2">
      <c r="A32" s="19">
        <v>31</v>
      </c>
      <c r="B32" s="20" t="s">
        <v>90</v>
      </c>
      <c r="C32" s="21" t="s">
        <v>120</v>
      </c>
      <c r="D32" s="22" t="s">
        <v>49</v>
      </c>
      <c r="E32" s="23">
        <v>8</v>
      </c>
      <c r="F32" s="24">
        <v>901</v>
      </c>
      <c r="G32" s="24">
        <f t="shared" si="5"/>
        <v>10812</v>
      </c>
      <c r="H32" s="24">
        <f t="shared" si="0"/>
        <v>75.083333333333329</v>
      </c>
      <c r="I32" s="24">
        <f t="shared" si="1"/>
        <v>37.5</v>
      </c>
      <c r="J32" s="24">
        <v>0</v>
      </c>
      <c r="K32" s="24">
        <v>0</v>
      </c>
      <c r="L32" s="24">
        <f t="shared" si="2"/>
        <v>1013.5833333333334</v>
      </c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s="26" customFormat="1" ht="24.75" customHeight="1" x14ac:dyDescent="0.2">
      <c r="A33" s="19">
        <v>32</v>
      </c>
      <c r="B33" s="20" t="s">
        <v>91</v>
      </c>
      <c r="C33" s="21" t="s">
        <v>120</v>
      </c>
      <c r="D33" s="22" t="s">
        <v>49</v>
      </c>
      <c r="E33" s="23">
        <v>11</v>
      </c>
      <c r="F33" s="27">
        <v>1212</v>
      </c>
      <c r="G33" s="24">
        <f>+F33*5</f>
        <v>6060</v>
      </c>
      <c r="H33" s="24">
        <f>+F33/12*1</f>
        <v>101</v>
      </c>
      <c r="I33" s="24">
        <f t="shared" si="1"/>
        <v>37.5</v>
      </c>
      <c r="J33" s="24">
        <v>0</v>
      </c>
      <c r="K33" s="24">
        <v>0</v>
      </c>
      <c r="L33" s="24">
        <f>+F33+H33+I33+J33+K33</f>
        <v>1350.5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s="26" customFormat="1" ht="24.75" customHeight="1" x14ac:dyDescent="0.2">
      <c r="A34" s="19">
        <v>33</v>
      </c>
      <c r="B34" s="20" t="s">
        <v>40</v>
      </c>
      <c r="C34" s="21" t="s">
        <v>120</v>
      </c>
      <c r="D34" s="22" t="s">
        <v>92</v>
      </c>
      <c r="E34" s="23">
        <v>11</v>
      </c>
      <c r="F34" s="30">
        <v>1212</v>
      </c>
      <c r="G34" s="24">
        <f>+F34*6</f>
        <v>7272</v>
      </c>
      <c r="H34" s="24">
        <f t="shared" si="0"/>
        <v>101</v>
      </c>
      <c r="I34" s="24">
        <f t="shared" si="1"/>
        <v>37.5</v>
      </c>
      <c r="J34" s="24">
        <v>0</v>
      </c>
      <c r="K34" s="24">
        <v>0</v>
      </c>
      <c r="L34" s="24">
        <f>+F34+H34+I34+J34+K34</f>
        <v>1350.5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s="26" customFormat="1" ht="24.75" customHeight="1" x14ac:dyDescent="0.2">
      <c r="A35" s="19">
        <v>34</v>
      </c>
      <c r="B35" s="20" t="s">
        <v>93</v>
      </c>
      <c r="C35" s="21" t="s">
        <v>121</v>
      </c>
      <c r="D35" s="22" t="s">
        <v>94</v>
      </c>
      <c r="E35" s="23">
        <v>1</v>
      </c>
      <c r="F35" s="27">
        <v>527</v>
      </c>
      <c r="G35" s="24">
        <f t="shared" si="5"/>
        <v>6324</v>
      </c>
      <c r="H35" s="24">
        <f>+(F35+J35)/12</f>
        <v>53.816666666666663</v>
      </c>
      <c r="I35" s="24">
        <f t="shared" si="1"/>
        <v>37.5</v>
      </c>
      <c r="J35" s="24">
        <v>118.8</v>
      </c>
      <c r="K35" s="24">
        <v>0</v>
      </c>
      <c r="L35" s="24">
        <f t="shared" si="2"/>
        <v>737.11666666666656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s="26" customFormat="1" ht="24.75" customHeight="1" x14ac:dyDescent="0.2">
      <c r="A36" s="19">
        <v>35</v>
      </c>
      <c r="B36" s="20" t="s">
        <v>95</v>
      </c>
      <c r="C36" s="21" t="s">
        <v>120</v>
      </c>
      <c r="D36" s="22" t="s">
        <v>83</v>
      </c>
      <c r="E36" s="23">
        <v>13</v>
      </c>
      <c r="F36" s="28">
        <v>1676</v>
      </c>
      <c r="G36" s="24">
        <f t="shared" si="5"/>
        <v>20112</v>
      </c>
      <c r="H36" s="24">
        <f t="shared" si="0"/>
        <v>139.66666666666666</v>
      </c>
      <c r="I36" s="24">
        <f t="shared" si="1"/>
        <v>37.5</v>
      </c>
      <c r="J36" s="24">
        <v>0</v>
      </c>
      <c r="K36" s="24">
        <v>0</v>
      </c>
      <c r="L36" s="24">
        <f>+F36+H36+I36+J36+K36</f>
        <v>1853.1666666666667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s="26" customFormat="1" ht="24.75" customHeight="1" x14ac:dyDescent="0.2">
      <c r="A37" s="19">
        <v>36</v>
      </c>
      <c r="B37" s="20" t="s">
        <v>98</v>
      </c>
      <c r="C37" s="21" t="s">
        <v>120</v>
      </c>
      <c r="D37" s="22" t="s">
        <v>99</v>
      </c>
      <c r="E37" s="23">
        <v>8</v>
      </c>
      <c r="F37" s="24">
        <v>901</v>
      </c>
      <c r="G37" s="24">
        <f>+F37*5</f>
        <v>4505</v>
      </c>
      <c r="H37" s="24">
        <f>+F37/12*1</f>
        <v>75.083333333333329</v>
      </c>
      <c r="I37" s="24">
        <f t="shared" si="1"/>
        <v>37.5</v>
      </c>
      <c r="J37" s="24">
        <v>0</v>
      </c>
      <c r="K37" s="24">
        <v>0</v>
      </c>
      <c r="L37" s="24">
        <f>+F37+H37+I37+J37+K37</f>
        <v>1013.5833333333334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s="26" customFormat="1" ht="24.75" customHeight="1" x14ac:dyDescent="0.2">
      <c r="A38" s="19">
        <v>37</v>
      </c>
      <c r="B38" s="20" t="s">
        <v>100</v>
      </c>
      <c r="C38" s="21" t="s">
        <v>120</v>
      </c>
      <c r="D38" s="22" t="s">
        <v>101</v>
      </c>
      <c r="E38" s="23">
        <v>13</v>
      </c>
      <c r="F38" s="30">
        <v>1676</v>
      </c>
      <c r="G38" s="24">
        <f>+F38*7</f>
        <v>11732</v>
      </c>
      <c r="H38" s="24">
        <f>+F38/12*1</f>
        <v>139.66666666666666</v>
      </c>
      <c r="I38" s="24">
        <f t="shared" si="1"/>
        <v>37.5</v>
      </c>
      <c r="J38" s="24">
        <v>0</v>
      </c>
      <c r="K38" s="24">
        <v>0</v>
      </c>
      <c r="L38" s="24">
        <f>+F38+H38+I38+J38+K38</f>
        <v>1853.1666666666667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s="26" customFormat="1" ht="24.75" customHeight="1" x14ac:dyDescent="0.2">
      <c r="A39" s="19">
        <v>38</v>
      </c>
      <c r="B39" s="20" t="s">
        <v>102</v>
      </c>
      <c r="C39" s="21" t="s">
        <v>120</v>
      </c>
      <c r="D39" s="22" t="s">
        <v>103</v>
      </c>
      <c r="E39" s="23">
        <v>9</v>
      </c>
      <c r="F39" s="24">
        <v>986</v>
      </c>
      <c r="G39" s="24">
        <f t="shared" si="5"/>
        <v>11832</v>
      </c>
      <c r="H39" s="24">
        <f t="shared" si="0"/>
        <v>82.166666666666671</v>
      </c>
      <c r="I39" s="24">
        <f t="shared" si="1"/>
        <v>37.5</v>
      </c>
      <c r="J39" s="24">
        <v>0</v>
      </c>
      <c r="K39" s="24">
        <v>0</v>
      </c>
      <c r="L39" s="24">
        <f t="shared" si="2"/>
        <v>1105.6666666666667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s="26" customFormat="1" ht="24.75" customHeight="1" x14ac:dyDescent="0.2">
      <c r="A40" s="19">
        <v>39</v>
      </c>
      <c r="B40" s="20" t="s">
        <v>104</v>
      </c>
      <c r="C40" s="21" t="s">
        <v>120</v>
      </c>
      <c r="D40" s="22" t="s">
        <v>105</v>
      </c>
      <c r="E40" s="23">
        <v>11</v>
      </c>
      <c r="F40" s="24">
        <v>1212</v>
      </c>
      <c r="G40" s="24">
        <f t="shared" si="5"/>
        <v>14544</v>
      </c>
      <c r="H40" s="24">
        <f t="shared" si="0"/>
        <v>101</v>
      </c>
      <c r="I40" s="24">
        <f t="shared" si="1"/>
        <v>37.5</v>
      </c>
      <c r="J40" s="24">
        <v>0</v>
      </c>
      <c r="K40" s="24">
        <v>0</v>
      </c>
      <c r="L40" s="24">
        <f>+F40+H40+I40+J40+K40</f>
        <v>1350.5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s="26" customFormat="1" ht="24.75" customHeight="1" x14ac:dyDescent="0.2">
      <c r="A41" s="19">
        <v>40</v>
      </c>
      <c r="B41" s="20" t="s">
        <v>81</v>
      </c>
      <c r="C41" s="21" t="s">
        <v>120</v>
      </c>
      <c r="D41" s="22" t="s">
        <v>49</v>
      </c>
      <c r="E41" s="23">
        <v>7</v>
      </c>
      <c r="F41" s="27">
        <v>817</v>
      </c>
      <c r="G41" s="24">
        <f>+F41*5</f>
        <v>4085</v>
      </c>
      <c r="H41" s="24">
        <f>+F41/12*1</f>
        <v>68.083333333333329</v>
      </c>
      <c r="I41" s="24">
        <f t="shared" si="1"/>
        <v>37.5</v>
      </c>
      <c r="J41" s="24">
        <v>0</v>
      </c>
      <c r="K41" s="24">
        <v>0</v>
      </c>
      <c r="L41" s="24">
        <f>+F41+H41+I41+J41+K41</f>
        <v>922.58333333333337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1:24" s="26" customFormat="1" ht="24.75" customHeight="1" x14ac:dyDescent="0.2">
      <c r="A42" s="19">
        <v>41</v>
      </c>
      <c r="B42" s="20" t="s">
        <v>106</v>
      </c>
      <c r="C42" s="21" t="s">
        <v>120</v>
      </c>
      <c r="D42" s="22" t="s">
        <v>107</v>
      </c>
      <c r="E42" s="23">
        <v>7</v>
      </c>
      <c r="F42" s="27">
        <v>817</v>
      </c>
      <c r="G42" s="24">
        <f t="shared" si="5"/>
        <v>9804</v>
      </c>
      <c r="H42" s="24">
        <f t="shared" si="0"/>
        <v>68.083333333333329</v>
      </c>
      <c r="I42" s="24">
        <f t="shared" si="1"/>
        <v>37.5</v>
      </c>
      <c r="J42" s="24">
        <v>0</v>
      </c>
      <c r="K42" s="24">
        <v>0</v>
      </c>
      <c r="L42" s="24">
        <f t="shared" si="2"/>
        <v>922.58333333333337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1:24" s="26" customFormat="1" ht="24.75" customHeight="1" x14ac:dyDescent="0.2">
      <c r="A43" s="19">
        <v>42</v>
      </c>
      <c r="B43" s="20" t="s">
        <v>108</v>
      </c>
      <c r="C43" s="21" t="s">
        <v>120</v>
      </c>
      <c r="D43" s="22" t="s">
        <v>109</v>
      </c>
      <c r="E43" s="23">
        <v>7</v>
      </c>
      <c r="F43" s="29">
        <v>817</v>
      </c>
      <c r="G43" s="24">
        <f t="shared" si="5"/>
        <v>9804</v>
      </c>
      <c r="H43" s="24">
        <f t="shared" si="0"/>
        <v>68.083333333333329</v>
      </c>
      <c r="I43" s="24">
        <f t="shared" si="1"/>
        <v>37.5</v>
      </c>
      <c r="J43" s="24">
        <v>0</v>
      </c>
      <c r="K43" s="24">
        <v>0</v>
      </c>
      <c r="L43" s="24">
        <f t="shared" si="2"/>
        <v>922.58333333333337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1:24" s="26" customFormat="1" ht="24.75" customHeight="1" x14ac:dyDescent="0.2">
      <c r="A44" s="19">
        <v>43</v>
      </c>
      <c r="B44" s="20" t="s">
        <v>110</v>
      </c>
      <c r="C44" s="21" t="s">
        <v>120</v>
      </c>
      <c r="D44" s="22" t="s">
        <v>111</v>
      </c>
      <c r="E44" s="23">
        <v>9</v>
      </c>
      <c r="F44" s="24">
        <v>986</v>
      </c>
      <c r="G44" s="24">
        <f t="shared" si="5"/>
        <v>11832</v>
      </c>
      <c r="H44" s="24">
        <f t="shared" si="0"/>
        <v>82.166666666666671</v>
      </c>
      <c r="I44" s="24">
        <f t="shared" si="1"/>
        <v>37.5</v>
      </c>
      <c r="J44" s="24">
        <v>0</v>
      </c>
      <c r="K44" s="24">
        <v>0</v>
      </c>
      <c r="L44" s="24">
        <f t="shared" si="2"/>
        <v>1105.6666666666667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1:24" s="26" customFormat="1" ht="24.75" customHeight="1" x14ac:dyDescent="0.2">
      <c r="A45" s="19">
        <v>44</v>
      </c>
      <c r="B45" s="20" t="s">
        <v>112</v>
      </c>
      <c r="C45" s="21" t="s">
        <v>120</v>
      </c>
      <c r="D45" s="22" t="s">
        <v>113</v>
      </c>
      <c r="E45" s="23">
        <v>11</v>
      </c>
      <c r="F45" s="27">
        <v>1212</v>
      </c>
      <c r="G45" s="24">
        <f t="shared" si="5"/>
        <v>14544</v>
      </c>
      <c r="H45" s="24">
        <f t="shared" si="0"/>
        <v>101</v>
      </c>
      <c r="I45" s="24">
        <f t="shared" si="1"/>
        <v>37.5</v>
      </c>
      <c r="J45" s="24">
        <v>0</v>
      </c>
      <c r="K45" s="24">
        <v>0</v>
      </c>
      <c r="L45" s="24">
        <f t="shared" si="2"/>
        <v>1350.5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1:24" s="26" customFormat="1" ht="24.75" customHeight="1" x14ac:dyDescent="0.2">
      <c r="A46" s="19">
        <v>45</v>
      </c>
      <c r="B46" s="20" t="s">
        <v>114</v>
      </c>
      <c r="C46" s="21" t="s">
        <v>120</v>
      </c>
      <c r="D46" s="22" t="s">
        <v>115</v>
      </c>
      <c r="E46" s="23" t="s">
        <v>65</v>
      </c>
      <c r="F46" s="30">
        <v>1900</v>
      </c>
      <c r="G46" s="24">
        <f>+F46*6+(1212*6)</f>
        <v>18672</v>
      </c>
      <c r="H46" s="24">
        <v>158.33000000000001</v>
      </c>
      <c r="I46" s="24">
        <f t="shared" si="1"/>
        <v>37.5</v>
      </c>
      <c r="J46" s="24">
        <v>0</v>
      </c>
      <c r="K46" s="24">
        <v>0</v>
      </c>
      <c r="L46" s="24">
        <f t="shared" si="2"/>
        <v>2095.83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</row>
    <row r="47" spans="1:24" s="26" customFormat="1" ht="24.75" customHeight="1" x14ac:dyDescent="0.2">
      <c r="A47" s="19">
        <v>46</v>
      </c>
      <c r="B47" s="20" t="s">
        <v>81</v>
      </c>
      <c r="C47" s="21" t="s">
        <v>120</v>
      </c>
      <c r="D47" s="22" t="s">
        <v>116</v>
      </c>
      <c r="E47" s="23">
        <v>7</v>
      </c>
      <c r="F47" s="27">
        <v>817</v>
      </c>
      <c r="G47" s="24">
        <f t="shared" si="5"/>
        <v>9804</v>
      </c>
      <c r="H47" s="24">
        <f t="shared" si="0"/>
        <v>68.083333333333329</v>
      </c>
      <c r="I47" s="24">
        <f t="shared" si="1"/>
        <v>37.5</v>
      </c>
      <c r="J47" s="24">
        <v>0</v>
      </c>
      <c r="K47" s="24">
        <v>0</v>
      </c>
      <c r="L47" s="24">
        <f t="shared" si="2"/>
        <v>922.58333333333337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4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</sheetData>
  <autoFilter ref="A1:L47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B2" sqref="B2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6" t="s">
        <v>12</v>
      </c>
      <c r="B1" s="13">
        <v>45230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34.5" customHeight="1" x14ac:dyDescent="0.25">
      <c r="A2" s="6" t="s">
        <v>13</v>
      </c>
      <c r="B2" s="2" t="s">
        <v>14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4.5" customHeight="1" x14ac:dyDescent="0.25">
      <c r="A3" s="6" t="s">
        <v>15</v>
      </c>
      <c r="B3" s="2" t="s">
        <v>37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34.5" customHeight="1" x14ac:dyDescent="0.25">
      <c r="A4" s="6" t="s">
        <v>16</v>
      </c>
      <c r="B4" s="2" t="s">
        <v>122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34.5" customHeight="1" x14ac:dyDescent="0.25">
      <c r="A5" s="6" t="s">
        <v>17</v>
      </c>
      <c r="B5" s="14" t="s">
        <v>38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34.5" customHeight="1" x14ac:dyDescent="0.25">
      <c r="A6" s="6" t="s">
        <v>18</v>
      </c>
      <c r="B6" s="2" t="s">
        <v>39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34.5" customHeight="1" x14ac:dyDescent="0.25">
      <c r="A7" s="8" t="s">
        <v>19</v>
      </c>
      <c r="B7" s="1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34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34.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34.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34.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34.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34.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34.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34.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34.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34.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34.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34.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34.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34.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34.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34.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34.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34.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34.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4.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34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34.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34.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34.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34.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34.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34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34.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34.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34.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4.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34.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34.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34.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34.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34.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34.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34.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34.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34.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34.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34.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34.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34.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34.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34.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34.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34.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34.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34.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34.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34.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34.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34.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34.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34.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34.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34.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34.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34.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34.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34.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34.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34.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34.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34.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34.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34.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34.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34.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34.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34.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34.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34.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34.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34.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34.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34.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34.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34.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34.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34.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34.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34.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34.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34.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34.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34.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34.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34.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34.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34.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34.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34.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34.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34.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34.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34.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34.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34.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34.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34.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34.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34.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34.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34.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34.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34.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34.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34.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34.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34.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34.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34.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34.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34.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34.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34.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34.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34.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34.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34.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34.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34.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34.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34.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34.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34.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34.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34.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34.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34.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34.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34.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34.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34.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34.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34.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34.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34.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34.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34.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34.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34.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34.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34.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34.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34.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34.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34.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34.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34.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34.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34.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34.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34.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34.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34.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34.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34.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34.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34.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34.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34.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34.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34.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34.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34.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34.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34.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34.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34.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34.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34.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34.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34.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34.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34.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34.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34.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34.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34.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34.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34.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34.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34.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34.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34.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34.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34.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34.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34.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34.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34.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34.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34.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34.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34.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34.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34.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34.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34.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34.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34.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34.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34.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34.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34.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34.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34.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34.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34.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34.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34.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34.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34.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34.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34.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34.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34.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34.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34.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34.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34.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34.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34.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34.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34.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34.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34.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34.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34.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34.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34.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34.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34.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34.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34.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34.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34.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34.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34.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34.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34.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34.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34.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34.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34.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34.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34.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34.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34.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34.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34.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34.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34.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34.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34.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34.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34.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34.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34.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34.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34.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34.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34.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34.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34.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34.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34.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34.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34.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34.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34.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34.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34.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34.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34.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34.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34.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34.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34.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34.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34.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34.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34.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34.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34.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34.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34.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34.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34.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34.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34.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34.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34.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34.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34.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34.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34.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34.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34.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34.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34.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34.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34.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34.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34.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34.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34.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34.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34.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34.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34.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34.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34.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34.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34.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34.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34.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34.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34.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34.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34.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34.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34.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34.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34.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34.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34.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34.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34.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34.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34.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34.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34.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34.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34.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34.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34.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34.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34.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34.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34.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34.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34.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34.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34.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34.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34.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34.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34.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34.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34.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34.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34.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34.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34.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34.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34.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34.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34.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34.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34.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34.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34.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34.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34.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34.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34.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34.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34.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34.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34.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34.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34.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34.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34.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34.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34.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34.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34.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34.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34.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34.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34.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34.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34.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34.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34.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34.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34.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34.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34.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34.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34.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34.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34.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34.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34.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34.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34.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34.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34.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34.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34.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34.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34.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34.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34.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34.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34.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34.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34.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34.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34.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34.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34.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34.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34.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34.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34.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34.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34.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34.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34.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34.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34.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34.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34.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34.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34.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34.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34.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34.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34.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34.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34.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34.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34.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34.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34.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34.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34.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34.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34.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34.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34.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34.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34.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34.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34.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34.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34.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34.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34.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34.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34.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34.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34.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34.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34.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34.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34.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34.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34.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34.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34.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34.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34.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34.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34.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34.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34.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34.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34.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34.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34.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34.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34.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34.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34.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34.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34.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34.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34.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34.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34.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34.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34.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34.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34.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34.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34.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34.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34.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34.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34.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34.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34.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34.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34.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34.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34.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34.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34.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34.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34.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34.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34.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34.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34.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34.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34.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34.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34.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34.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34.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34.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34.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34.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34.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34.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34.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34.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34.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34.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34.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34.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34.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34.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34.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34.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34.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34.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34.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34.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34.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34.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34.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34.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34.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34.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34.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34.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34.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34.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34.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34.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34.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34.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34.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34.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34.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34.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34.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34.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34.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34.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34.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34.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34.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34.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34.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34.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34.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34.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34.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34.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34.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34.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34.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34.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34.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34.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34.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ht="34.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ht="34.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34.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34.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ht="34.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ht="34.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34.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34.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ht="34.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ht="34.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34.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34.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ht="34.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ht="34.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34.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34.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ht="34.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ht="34.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34.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34.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ht="34.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ht="34.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34.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34.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ht="34.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ht="34.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34.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34.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ht="34.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ht="34.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34.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ht="34.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ht="34.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ht="34.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ht="34.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ht="34.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ht="34.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ht="34.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ht="34.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ht="34.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ht="34.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ht="34.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ht="34.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ht="34.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ht="34.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ht="34.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ht="34.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ht="34.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ht="34.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ht="34.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ht="34.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ht="34.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ht="34.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34.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34.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ht="34.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ht="34.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ht="34.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ht="34.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ht="34.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ht="34.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ht="34.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ht="34.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ht="34.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ht="34.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ht="34.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ht="34.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ht="34.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ht="34.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ht="34.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ht="34.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ht="34.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ht="34.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ht="34.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ht="34.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ht="34.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ht="34.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ht="34.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ht="34.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ht="34.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ht="34.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ht="34.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ht="34.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ht="34.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ht="34.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ht="34.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ht="34.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ht="34.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ht="34.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ht="34.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ht="34.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ht="34.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ht="34.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ht="34.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ht="34.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ht="34.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ht="34.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ht="34.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ht="34.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ht="34.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ht="34.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ht="34.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ht="34.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ht="34.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ht="34.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ht="34.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ht="34.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ht="34.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ht="34.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ht="34.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ht="34.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ht="34.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ht="34.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ht="34.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ht="34.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ht="34.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ht="34.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ht="34.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ht="34.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ht="34.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ht="34.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ht="34.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ht="34.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ht="34.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ht="34.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ht="34.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ht="34.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ht="34.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ht="34.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ht="34.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ht="34.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ht="34.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ht="34.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ht="34.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ht="34.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ht="34.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ht="34.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ht="34.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ht="34.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ht="34.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ht="34.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ht="34.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ht="34.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ht="34.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ht="34.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ht="34.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ht="34.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ht="34.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ht="34.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ht="34.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ht="34.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ht="34.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ht="34.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ht="34.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ht="34.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ht="34.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ht="34.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ht="34.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ht="34.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ht="34.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ht="34.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ht="34.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 spans="1:22" ht="34.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 spans="1:22" ht="34.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 spans="1:22" ht="34.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1:22" ht="34.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 spans="1:22" ht="34.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 spans="1:22" ht="34.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 spans="1:22" ht="34.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1:22" ht="34.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 spans="1:22" ht="34.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 spans="1:22" ht="34.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 spans="1:22" ht="34.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1:22" ht="34.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 spans="1:22" ht="34.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 spans="1:22" ht="34.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 spans="1:22" ht="34.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1:22" ht="34.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 spans="1:22" ht="34.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1:22" ht="34.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 spans="1:22" ht="34.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1:22" ht="34.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 spans="1:22" ht="34.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 spans="1:22" ht="34.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 spans="1:22" ht="34.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1:22" ht="34.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 spans="1:22" ht="34.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 spans="1:22" ht="34.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 spans="1:22" ht="34.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1:22" ht="34.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 spans="1:22" ht="34.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 spans="1:22" ht="34.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 spans="1:22" ht="34.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1:22" ht="34.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 spans="1:22" ht="34.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 spans="1:22" ht="34.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 spans="1:22" ht="34.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1:22" ht="34.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 spans="1:22" ht="34.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 spans="1:22" ht="34.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 spans="1:22" ht="34.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1:22" ht="34.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 spans="1:22" ht="34.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 spans="1:22" ht="34.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 spans="1:22" ht="34.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1:22" ht="34.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 spans="1:22" ht="34.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 spans="1:22" ht="34.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 spans="1:22" ht="34.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1:22" ht="34.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 spans="1:22" ht="34.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 spans="1:22" ht="34.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 spans="1:22" ht="34.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1:22" ht="34.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 spans="1:22" ht="34.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 spans="1:22" ht="34.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ht="34.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ht="34.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ht="34.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ht="34.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ht="34.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ht="34.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ht="34.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ht="34.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ht="34.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ht="34.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ht="34.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ht="34.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ht="34.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ht="34.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ht="34.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ht="34.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ht="34.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ht="34.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ht="34.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ht="34.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ht="34.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ht="34.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ht="34.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ht="34.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ht="34.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ht="34.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ht="34.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ht="34.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ht="34.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ht="34.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ht="34.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ht="34.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ht="34.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ht="34.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ht="34.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ht="34.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ht="34.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ht="34.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ht="34.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ht="34.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ht="34.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ht="34.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ht="34.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ht="34.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ht="34.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ht="34.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ht="34.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ht="34.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ht="34.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ht="34.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ht="34.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ht="34.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ht="34.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ht="34.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ht="34.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ht="34.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ht="34.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ht="34.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ht="34.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ht="34.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ht="34.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ht="34.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ht="34.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ht="34.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ht="34.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ht="34.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ht="34.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ht="34.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ht="34.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ht="34.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ht="34.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ht="34.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ht="34.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ht="34.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ht="34.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ht="34.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ht="34.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ht="34.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ht="34.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ht="34.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ht="34.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ht="34.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ht="34.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ht="34.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ht="34.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ht="34.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ht="34.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ht="34.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ht="34.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ht="34.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ht="34.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ht="34.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ht="34.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ht="34.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ht="34.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ht="34.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ht="34.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ht="34.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ht="34.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ht="34.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ht="34.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ht="34.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ht="34.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ht="34.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ht="34.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ht="34.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ht="34.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ht="34.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ht="34.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ht="34.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ht="34.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ht="34.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ht="34.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ht="34.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ht="34.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ht="34.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ht="34.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ht="34.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ht="34.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ht="34.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ht="34.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ht="34.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ht="34.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ht="34.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ht="34.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ht="34.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ht="34.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ht="34.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ht="34.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ht="34.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ht="34.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ht="34.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ht="34.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ht="34.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ht="34.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ht="34.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ht="34.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ht="34.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ht="34.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ht="34.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ht="34.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ht="34.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ht="34.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ht="34.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ht="34.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ht="34.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ht="34.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ht="34.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ht="34.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ht="34.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ht="34.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ht="34.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ht="34.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ht="34.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ht="34.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ht="34.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ht="34.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ht="34.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ht="34.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ht="34.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ht="34.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ht="34.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ht="34.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ht="34.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ht="34.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ht="34.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ht="34.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ht="34.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ht="34.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ht="34.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ht="34.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ht="34.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ht="34.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ht="34.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ht="34.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ht="34.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ht="34.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ht="34.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ht="34.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1:22" ht="34.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1:22" ht="34.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1:22" ht="34.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1:22" ht="34.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1:22" ht="34.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1:22" ht="34.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1:22" ht="34.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1:22" ht="34.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1:22" ht="34.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1:22" ht="34.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1:22" ht="34.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1:22" ht="34.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1:22" ht="34.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1:22" ht="34.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1:22" ht="34.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1:22" ht="34.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1:22" ht="34.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1:22" ht="34.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  <row r="997" spans="1:22" ht="34.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</row>
    <row r="998" spans="1:22" ht="34.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</row>
    <row r="999" spans="1:22" ht="34.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</row>
    <row r="1000" spans="1:22" ht="34.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</row>
  </sheetData>
  <hyperlinks>
    <hyperlink ref="B5" r:id="rId1"/>
  </hyperlinks>
  <pageMargins left="0.7" right="0.7" top="0.75" bottom="0.75" header="0" footer="0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H12" sqref="H12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20</v>
      </c>
      <c r="B1" s="9" t="s">
        <v>117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21</v>
      </c>
      <c r="B2" s="9" t="s">
        <v>22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0" t="s">
        <v>23</v>
      </c>
      <c r="B3" s="10" t="s">
        <v>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9" t="s">
        <v>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9" t="s">
        <v>26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9" t="s">
        <v>27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9" t="s">
        <v>28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9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9" t="s">
        <v>30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9" t="s">
        <v>31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1" t="s">
        <v>7</v>
      </c>
      <c r="B11" s="12" t="s">
        <v>32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1" t="s">
        <v>8</v>
      </c>
      <c r="B12" s="12" t="s">
        <v>33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1" t="s">
        <v>9</v>
      </c>
      <c r="B13" s="12" t="s">
        <v>34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1" t="s">
        <v>10</v>
      </c>
      <c r="B14" s="12" t="s">
        <v>35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1" t="s">
        <v>11</v>
      </c>
      <c r="B15" s="12" t="s">
        <v>36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Margoth Gualle</cp:lastModifiedBy>
  <dcterms:created xsi:type="dcterms:W3CDTF">2011-04-19T14:26:13Z</dcterms:created>
  <dcterms:modified xsi:type="dcterms:W3CDTF">2023-11-09T17:57:16Z</dcterms:modified>
</cp:coreProperties>
</file>